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1295" windowHeight="30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Sheet1!$A$1:$J$50</definedName>
    <definedName name="_xlnm.Print_Area" localSheetId="0">Sheet1!$A$1:$R$47</definedName>
  </definedNames>
  <calcPr calcId="125725"/>
</workbook>
</file>

<file path=xl/calcChain.xml><?xml version="1.0" encoding="utf-8"?>
<calcChain xmlns="http://schemas.openxmlformats.org/spreadsheetml/2006/main">
  <c r="P41" i="1"/>
  <c r="M40"/>
  <c r="M38"/>
  <c r="M42" s="1"/>
  <c r="G44"/>
  <c r="G38"/>
  <c r="P32"/>
  <c r="M31"/>
  <c r="M29"/>
  <c r="P22"/>
  <c r="M21" s="1"/>
  <c r="G18"/>
  <c r="M19"/>
  <c r="M23" s="1"/>
  <c r="G11"/>
  <c r="I3"/>
  <c r="I4" s="1"/>
  <c r="I5" s="1"/>
  <c r="I6" s="1"/>
  <c r="I7" s="1"/>
  <c r="I8" s="1"/>
  <c r="I9" s="1"/>
  <c r="I10" s="1"/>
  <c r="I11" s="1"/>
  <c r="I12" s="1"/>
  <c r="I13" s="1"/>
  <c r="I14" s="1"/>
  <c r="I15" s="1"/>
  <c r="I16" s="1"/>
  <c r="I17" s="1"/>
  <c r="I18" s="1"/>
  <c r="I19" s="1"/>
  <c r="I20" s="1"/>
  <c r="I21" s="1"/>
  <c r="I22" s="1"/>
  <c r="I23" s="1"/>
  <c r="I24" s="1"/>
  <c r="I25" s="1"/>
  <c r="I26" s="1"/>
  <c r="I27" s="1"/>
  <c r="I28" s="1"/>
  <c r="I29" s="1"/>
  <c r="I30" s="1"/>
  <c r="I31" s="1"/>
  <c r="I32" s="1"/>
  <c r="I33" s="1"/>
  <c r="I34" s="1"/>
  <c r="I35" s="1"/>
  <c r="I36" s="1"/>
  <c r="I37" s="1"/>
  <c r="I38" s="1"/>
  <c r="I39" s="1"/>
  <c r="I40" s="1"/>
  <c r="I41" s="1"/>
  <c r="I42" s="1"/>
  <c r="I43" s="1"/>
  <c r="I44" s="1"/>
  <c r="I45" s="1"/>
  <c r="I46" s="1"/>
  <c r="I47" s="1"/>
  <c r="I48" s="1"/>
  <c r="I49" s="1"/>
  <c r="I50" s="1"/>
  <c r="P8"/>
  <c r="M8" s="1"/>
  <c r="M6"/>
  <c r="M10" s="1"/>
  <c r="M33" l="1"/>
</calcChain>
</file>

<file path=xl/sharedStrings.xml><?xml version="1.0" encoding="utf-8"?>
<sst xmlns="http://schemas.openxmlformats.org/spreadsheetml/2006/main" count="124" uniqueCount="53">
  <si>
    <t>Number</t>
  </si>
  <si>
    <t>Date</t>
  </si>
  <si>
    <t>Description of Transaction</t>
  </si>
  <si>
    <t>Debits (-)</t>
  </si>
  <si>
    <t>Credits (+)</t>
  </si>
  <si>
    <t>Balance</t>
  </si>
  <si>
    <t>Check Fees</t>
  </si>
  <si>
    <t>Deposits Interest</t>
  </si>
  <si>
    <t>Deposit</t>
  </si>
  <si>
    <t>Ending Balance</t>
  </si>
  <si>
    <t>Deposits</t>
  </si>
  <si>
    <t>Sub-total</t>
  </si>
  <si>
    <t>Oustanding Payments</t>
  </si>
  <si>
    <t>Outstanding payments</t>
  </si>
  <si>
    <t>√</t>
  </si>
  <si>
    <t>National Electric Company</t>
  </si>
  <si>
    <t>Reader's Service, Inc.</t>
  </si>
  <si>
    <t>Ticket Forum</t>
  </si>
  <si>
    <t>Verizon</t>
  </si>
  <si>
    <t>Hilltop Garage</t>
  </si>
  <si>
    <t>Seasons Unlimited</t>
  </si>
  <si>
    <t>KMT Insurance</t>
  </si>
  <si>
    <t>Dep</t>
  </si>
  <si>
    <t>Colonial Apartments</t>
  </si>
  <si>
    <t>Service Fee</t>
  </si>
  <si>
    <t>BALANCE</t>
  </si>
  <si>
    <t>Internet Connections</t>
  </si>
  <si>
    <t>Best Produce</t>
  </si>
  <si>
    <t>Internal Revenue Serivice</t>
  </si>
  <si>
    <t>Dental Associates</t>
  </si>
  <si>
    <t>ATM</t>
  </si>
  <si>
    <t>Withdrawl</t>
  </si>
  <si>
    <t>j</t>
  </si>
  <si>
    <t>f</t>
  </si>
  <si>
    <t>JANUARY</t>
  </si>
  <si>
    <t>FEBRUARY</t>
  </si>
  <si>
    <t>Center Stage</t>
  </si>
  <si>
    <t>Auto Loan</t>
  </si>
  <si>
    <t>Saving Transfer</t>
  </si>
  <si>
    <t>Thomas Auto Sales</t>
  </si>
  <si>
    <t>Star Dry Cleaners</t>
  </si>
  <si>
    <t>Dr. James Morgan</t>
  </si>
  <si>
    <t>Concord Apparel</t>
  </si>
  <si>
    <t>To savings</t>
  </si>
  <si>
    <t>March</t>
  </si>
  <si>
    <t>m</t>
  </si>
  <si>
    <t>Plaza Drug Store</t>
  </si>
  <si>
    <t>Millennium Electronics</t>
  </si>
  <si>
    <t>Discount Tire</t>
  </si>
  <si>
    <t>Maria's Bakery</t>
  </si>
  <si>
    <t>April</t>
  </si>
  <si>
    <t>a</t>
  </si>
  <si>
    <t>Returned Check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</si>
</sst>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16" fontId="0" fillId="0" borderId="1" xfId="0" applyNumberFormat="1" applyBorder="1"/>
    <xf numFmtId="0" fontId="0" fillId="0" borderId="2" xfId="0" applyBorder="1"/>
    <xf numFmtId="4" fontId="0" fillId="0" borderId="1" xfId="0" applyNumberFormat="1" applyBorder="1"/>
    <xf numFmtId="4" fontId="0" fillId="0" borderId="0" xfId="0" applyNumberFormat="1"/>
    <xf numFmtId="0" fontId="2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2" borderId="0" xfId="0" applyFont="1" applyFill="1"/>
    <xf numFmtId="4" fontId="2" fillId="2" borderId="0" xfId="0" applyNumberFormat="1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44" fontId="0" fillId="0" borderId="0" xfId="0" applyNumberFormat="1"/>
    <xf numFmtId="1" fontId="2" fillId="2" borderId="0" xfId="0" applyNumberFormat="1" applyFont="1" applyFill="1"/>
    <xf numFmtId="1" fontId="0" fillId="0" borderId="1" xfId="0" applyNumberFormat="1" applyBorder="1"/>
    <xf numFmtId="1" fontId="0" fillId="0" borderId="0" xfId="0" applyNumberFormat="1"/>
    <xf numFmtId="0" fontId="2" fillId="2" borderId="0" xfId="0" applyFont="1" applyFill="1" applyAlignment="1">
      <alignment horizontal="right"/>
    </xf>
    <xf numFmtId="4" fontId="0" fillId="0" borderId="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4" fontId="2" fillId="2" borderId="1" xfId="1" applyNumberFormat="1" applyFont="1" applyFill="1" applyBorder="1" applyAlignment="1">
      <alignment horizontal="center"/>
    </xf>
    <xf numFmtId="44" fontId="2" fillId="0" borderId="3" xfId="0" applyNumberFormat="1" applyFont="1" applyBorder="1" applyAlignment="1">
      <alignment horizontal="center"/>
    </xf>
    <xf numFmtId="44" fontId="2" fillId="0" borderId="4" xfId="0" applyNumberFormat="1" applyFon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44" fontId="0" fillId="0" borderId="4" xfId="0" applyNumberFormat="1" applyBorder="1" applyAlignment="1">
      <alignment horizontal="center"/>
    </xf>
    <xf numFmtId="4" fontId="4" fillId="2" borderId="0" xfId="0" applyNumberFormat="1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0"/>
  <sheetViews>
    <sheetView tabSelected="1" workbookViewId="0">
      <selection activeCell="A3" sqref="A3"/>
    </sheetView>
  </sheetViews>
  <sheetFormatPr defaultRowHeight="15"/>
  <cols>
    <col min="2" max="2" width="9.140625" style="15"/>
    <col min="3" max="3" width="24.42578125" bestFit="1" customWidth="1"/>
    <col min="4" max="4" width="9.140625" style="5"/>
    <col min="5" max="6" width="4.5703125" style="5" customWidth="1"/>
    <col min="7" max="7" width="9.140625" style="5"/>
    <col min="8" max="8" width="5.140625" style="5" customWidth="1"/>
    <col min="9" max="9" width="9.140625" style="5"/>
    <col min="10" max="10" width="4.5703125" style="5" customWidth="1"/>
    <col min="11" max="11" width="4.7109375" customWidth="1"/>
    <col min="12" max="12" width="16.140625" style="7" customWidth="1"/>
    <col min="14" max="14" width="3.7109375" customWidth="1"/>
  </cols>
  <sheetData>
    <row r="1" spans="1:16" s="6" customFormat="1">
      <c r="A1" s="9"/>
      <c r="B1" s="13"/>
      <c r="C1" s="9"/>
      <c r="D1" s="19" t="s">
        <v>3</v>
      </c>
      <c r="E1" s="19"/>
      <c r="F1" s="10"/>
      <c r="G1" s="19" t="s">
        <v>4</v>
      </c>
      <c r="H1" s="19"/>
      <c r="I1" s="19" t="s">
        <v>5</v>
      </c>
      <c r="J1" s="19"/>
      <c r="L1" s="8"/>
    </row>
    <row r="2" spans="1:16" s="6" customFormat="1">
      <c r="A2" s="9" t="s">
        <v>1</v>
      </c>
      <c r="B2" s="13" t="s">
        <v>0</v>
      </c>
      <c r="C2" s="9" t="s">
        <v>2</v>
      </c>
      <c r="D2" s="19" t="s">
        <v>6</v>
      </c>
      <c r="E2" s="19"/>
      <c r="F2" s="11" t="s">
        <v>14</v>
      </c>
      <c r="G2" s="25" t="s">
        <v>7</v>
      </c>
      <c r="H2" s="25"/>
      <c r="I2" s="20">
        <v>0</v>
      </c>
      <c r="J2" s="20"/>
      <c r="L2" s="9" t="s">
        <v>34</v>
      </c>
    </row>
    <row r="3" spans="1:16">
      <c r="A3" s="2">
        <v>39816</v>
      </c>
      <c r="B3" s="14"/>
      <c r="C3" s="1" t="s">
        <v>8</v>
      </c>
      <c r="D3" s="17"/>
      <c r="E3" s="18"/>
      <c r="F3" s="4" t="s">
        <v>32</v>
      </c>
      <c r="G3" s="17">
        <v>717.2</v>
      </c>
      <c r="H3" s="18"/>
      <c r="I3" s="23">
        <f>G3-D3</f>
        <v>717.2</v>
      </c>
      <c r="J3" s="24"/>
      <c r="O3" t="s">
        <v>13</v>
      </c>
    </row>
    <row r="4" spans="1:16">
      <c r="A4" s="2">
        <v>39821</v>
      </c>
      <c r="B4" s="14">
        <v>101</v>
      </c>
      <c r="C4" s="1" t="s">
        <v>15</v>
      </c>
      <c r="D4" s="17">
        <v>35.24</v>
      </c>
      <c r="E4" s="18"/>
      <c r="F4" s="4" t="s">
        <v>32</v>
      </c>
      <c r="G4" s="17"/>
      <c r="H4" s="18"/>
      <c r="I4" s="23">
        <f>I3+G4-D4</f>
        <v>681.96</v>
      </c>
      <c r="J4" s="24"/>
      <c r="L4" s="7" t="s">
        <v>9</v>
      </c>
      <c r="M4">
        <v>160.80000000000001</v>
      </c>
      <c r="O4">
        <v>102</v>
      </c>
      <c r="P4">
        <v>24</v>
      </c>
    </row>
    <row r="5" spans="1:16">
      <c r="A5" s="2">
        <v>39822</v>
      </c>
      <c r="B5" s="14">
        <v>102</v>
      </c>
      <c r="C5" s="1" t="s">
        <v>16</v>
      </c>
      <c r="D5" s="17">
        <v>24</v>
      </c>
      <c r="E5" s="18"/>
      <c r="F5" s="4" t="s">
        <v>33</v>
      </c>
      <c r="G5" s="17"/>
      <c r="H5" s="18"/>
      <c r="I5" s="23">
        <f t="shared" ref="I5:I19" si="0">I4+G5-D5</f>
        <v>657.96</v>
      </c>
      <c r="J5" s="24"/>
      <c r="L5" s="7" t="s">
        <v>10</v>
      </c>
      <c r="M5">
        <v>692.37</v>
      </c>
      <c r="O5">
        <v>106</v>
      </c>
      <c r="P5">
        <v>33.93</v>
      </c>
    </row>
    <row r="6" spans="1:16" ht="15.75" thickBot="1">
      <c r="A6" s="2">
        <v>39828</v>
      </c>
      <c r="B6" s="14">
        <v>103</v>
      </c>
      <c r="C6" s="1" t="s">
        <v>17</v>
      </c>
      <c r="D6" s="17">
        <v>40</v>
      </c>
      <c r="E6" s="18"/>
      <c r="F6" s="4" t="s">
        <v>32</v>
      </c>
      <c r="G6" s="17"/>
      <c r="H6" s="18"/>
      <c r="I6" s="23">
        <f t="shared" si="0"/>
        <v>617.96</v>
      </c>
      <c r="J6" s="24"/>
      <c r="L6" s="7" t="s">
        <v>11</v>
      </c>
      <c r="M6" s="3">
        <f>SUM(M4:M5)</f>
        <v>853.17000000000007</v>
      </c>
      <c r="O6">
        <v>108</v>
      </c>
      <c r="P6">
        <v>450</v>
      </c>
    </row>
    <row r="7" spans="1:16" ht="15.75" thickTop="1">
      <c r="A7" s="2">
        <v>39828</v>
      </c>
      <c r="B7" s="14">
        <v>104</v>
      </c>
      <c r="C7" s="1" t="s">
        <v>18</v>
      </c>
      <c r="D7" s="17">
        <v>41.8</v>
      </c>
      <c r="E7" s="18"/>
      <c r="F7" s="4" t="s">
        <v>32</v>
      </c>
      <c r="G7" s="17"/>
      <c r="H7" s="18"/>
      <c r="I7" s="23">
        <f t="shared" si="0"/>
        <v>576.16000000000008</v>
      </c>
      <c r="J7" s="24"/>
    </row>
    <row r="8" spans="1:16" ht="15.75" thickBot="1">
      <c r="A8" s="2">
        <v>39832</v>
      </c>
      <c r="B8" s="14">
        <v>105</v>
      </c>
      <c r="C8" s="1" t="s">
        <v>19</v>
      </c>
      <c r="D8" s="17">
        <v>120.24</v>
      </c>
      <c r="E8" s="18"/>
      <c r="F8" s="4" t="s">
        <v>32</v>
      </c>
      <c r="G8" s="17"/>
      <c r="H8" s="18"/>
      <c r="I8" s="23">
        <f t="shared" si="0"/>
        <v>455.92000000000007</v>
      </c>
      <c r="J8" s="24"/>
      <c r="L8" s="7" t="s">
        <v>12</v>
      </c>
      <c r="M8">
        <f>P8</f>
        <v>507.93</v>
      </c>
      <c r="P8" s="3">
        <f>SUM(P4:P7)</f>
        <v>507.93</v>
      </c>
    </row>
    <row r="9" spans="1:16" ht="15.75" thickTop="1">
      <c r="A9" s="2">
        <v>39835</v>
      </c>
      <c r="B9" s="14">
        <v>106</v>
      </c>
      <c r="C9" s="1" t="s">
        <v>20</v>
      </c>
      <c r="D9" s="17">
        <v>33.93</v>
      </c>
      <c r="E9" s="18"/>
      <c r="F9" s="4" t="s">
        <v>45</v>
      </c>
      <c r="G9" s="17"/>
      <c r="H9" s="18"/>
      <c r="I9" s="23">
        <f t="shared" si="0"/>
        <v>421.99000000000007</v>
      </c>
      <c r="J9" s="24"/>
    </row>
    <row r="10" spans="1:16">
      <c r="A10" s="2">
        <v>39841</v>
      </c>
      <c r="B10" s="14">
        <v>107</v>
      </c>
      <c r="C10" s="1" t="s">
        <v>21</v>
      </c>
      <c r="D10" s="17">
        <v>314.12</v>
      </c>
      <c r="E10" s="18"/>
      <c r="F10" s="4" t="s">
        <v>32</v>
      </c>
      <c r="G10" s="17"/>
      <c r="H10" s="18"/>
      <c r="I10" s="23">
        <f t="shared" si="0"/>
        <v>107.87000000000006</v>
      </c>
      <c r="J10" s="24"/>
      <c r="L10" s="8" t="s">
        <v>25</v>
      </c>
      <c r="M10" s="6">
        <f>M6-M8</f>
        <v>345.24000000000007</v>
      </c>
    </row>
    <row r="11" spans="1:16">
      <c r="A11" s="2">
        <v>39844</v>
      </c>
      <c r="B11" s="14" t="s">
        <v>22</v>
      </c>
      <c r="C11" s="1" t="s">
        <v>8</v>
      </c>
      <c r="D11" s="17"/>
      <c r="E11" s="18"/>
      <c r="F11" s="4" t="s">
        <v>33</v>
      </c>
      <c r="G11" s="17">
        <f>752.37-60</f>
        <v>692.37</v>
      </c>
      <c r="H11" s="18"/>
      <c r="I11" s="23">
        <f t="shared" si="0"/>
        <v>800.24</v>
      </c>
      <c r="J11" s="24"/>
    </row>
    <row r="12" spans="1:16">
      <c r="A12" s="2">
        <v>39844</v>
      </c>
      <c r="B12" s="14">
        <v>108</v>
      </c>
      <c r="C12" s="1" t="s">
        <v>23</v>
      </c>
      <c r="D12" s="17">
        <v>450</v>
      </c>
      <c r="E12" s="18"/>
      <c r="F12" s="4" t="s">
        <v>33</v>
      </c>
      <c r="G12" s="17"/>
      <c r="H12" s="18"/>
      <c r="I12" s="23">
        <f t="shared" si="0"/>
        <v>350.24</v>
      </c>
      <c r="J12" s="24"/>
    </row>
    <row r="13" spans="1:16">
      <c r="A13" s="2">
        <v>39844</v>
      </c>
      <c r="B13" s="14"/>
      <c r="C13" s="1" t="s">
        <v>24</v>
      </c>
      <c r="D13" s="17">
        <v>5</v>
      </c>
      <c r="E13" s="18"/>
      <c r="F13" s="4" t="s">
        <v>32</v>
      </c>
      <c r="G13" s="17"/>
      <c r="H13" s="18"/>
      <c r="I13" s="21">
        <f t="shared" si="0"/>
        <v>345.24</v>
      </c>
      <c r="J13" s="22"/>
    </row>
    <row r="14" spans="1:16">
      <c r="A14" s="2">
        <v>39847</v>
      </c>
      <c r="B14" s="14">
        <v>109</v>
      </c>
      <c r="C14" s="1" t="s">
        <v>26</v>
      </c>
      <c r="D14" s="17">
        <v>108</v>
      </c>
      <c r="E14" s="18"/>
      <c r="F14" s="4" t="s">
        <v>33</v>
      </c>
      <c r="G14" s="17"/>
      <c r="H14" s="18"/>
      <c r="I14" s="23">
        <f t="shared" si="0"/>
        <v>237.24</v>
      </c>
      <c r="J14" s="24"/>
    </row>
    <row r="15" spans="1:16">
      <c r="A15" s="2">
        <v>39849</v>
      </c>
      <c r="B15" s="14">
        <v>110</v>
      </c>
      <c r="C15" s="1" t="s">
        <v>27</v>
      </c>
      <c r="D15" s="17">
        <v>96.4</v>
      </c>
      <c r="E15" s="18"/>
      <c r="F15" s="4" t="s">
        <v>33</v>
      </c>
      <c r="G15" s="17"/>
      <c r="H15" s="18"/>
      <c r="I15" s="23">
        <f t="shared" si="0"/>
        <v>140.84</v>
      </c>
      <c r="J15" s="24"/>
    </row>
    <row r="16" spans="1:16">
      <c r="A16" s="2">
        <v>39852</v>
      </c>
      <c r="B16" s="14">
        <v>111</v>
      </c>
      <c r="C16" s="1" t="s">
        <v>15</v>
      </c>
      <c r="D16" s="17">
        <v>32.81</v>
      </c>
      <c r="E16" s="18"/>
      <c r="F16" s="4" t="s">
        <v>33</v>
      </c>
      <c r="G16" s="17"/>
      <c r="H16" s="18"/>
      <c r="I16" s="23">
        <f t="shared" si="0"/>
        <v>108.03</v>
      </c>
      <c r="J16" s="24"/>
      <c r="L16" s="16" t="s">
        <v>35</v>
      </c>
    </row>
    <row r="17" spans="1:16">
      <c r="A17" s="2">
        <v>39854</v>
      </c>
      <c r="B17" s="14">
        <v>112</v>
      </c>
      <c r="C17" s="1" t="s">
        <v>28</v>
      </c>
      <c r="D17" s="17">
        <v>67.14</v>
      </c>
      <c r="E17" s="18"/>
      <c r="F17" s="4" t="s">
        <v>45</v>
      </c>
      <c r="G17" s="17"/>
      <c r="H17" s="18"/>
      <c r="I17" s="23">
        <f t="shared" si="0"/>
        <v>40.89</v>
      </c>
      <c r="J17" s="24"/>
      <c r="L17" s="7" t="s">
        <v>9</v>
      </c>
      <c r="M17">
        <v>791.48</v>
      </c>
      <c r="O17" t="s">
        <v>13</v>
      </c>
    </row>
    <row r="18" spans="1:16">
      <c r="A18" s="2">
        <v>39855</v>
      </c>
      <c r="B18" s="14"/>
      <c r="C18" s="1" t="s">
        <v>8</v>
      </c>
      <c r="D18" s="17"/>
      <c r="E18" s="18"/>
      <c r="F18" s="4" t="s">
        <v>33</v>
      </c>
      <c r="G18" s="17">
        <f>679.52+80</f>
        <v>759.52</v>
      </c>
      <c r="H18" s="18"/>
      <c r="I18" s="23">
        <f t="shared" si="0"/>
        <v>800.41</v>
      </c>
      <c r="J18" s="24"/>
      <c r="L18" s="7" t="s">
        <v>10</v>
      </c>
      <c r="M18">
        <v>0</v>
      </c>
      <c r="O18">
        <v>106</v>
      </c>
      <c r="P18">
        <v>33.93</v>
      </c>
    </row>
    <row r="19" spans="1:16" ht="15.75" thickBot="1">
      <c r="A19" s="2">
        <v>39856</v>
      </c>
      <c r="B19" s="14">
        <v>113</v>
      </c>
      <c r="C19" s="1" t="s">
        <v>29</v>
      </c>
      <c r="D19" s="17">
        <v>60</v>
      </c>
      <c r="E19" s="18"/>
      <c r="F19" s="4" t="s">
        <v>33</v>
      </c>
      <c r="G19" s="17"/>
      <c r="H19" s="18"/>
      <c r="I19" s="23">
        <f t="shared" si="0"/>
        <v>740.41</v>
      </c>
      <c r="J19" s="24"/>
      <c r="L19" s="7" t="s">
        <v>11</v>
      </c>
      <c r="M19" s="3">
        <f>SUM(M17:M18)</f>
        <v>791.48</v>
      </c>
      <c r="O19">
        <v>112</v>
      </c>
      <c r="P19">
        <v>67.14</v>
      </c>
    </row>
    <row r="20" spans="1:16" ht="15.75" thickTop="1">
      <c r="A20" s="2">
        <v>39859</v>
      </c>
      <c r="B20" s="14">
        <v>114</v>
      </c>
      <c r="C20" s="1" t="s">
        <v>18</v>
      </c>
      <c r="D20" s="17">
        <v>38.65</v>
      </c>
      <c r="E20" s="18"/>
      <c r="F20" s="4" t="s">
        <v>45</v>
      </c>
      <c r="G20" s="17"/>
      <c r="H20" s="18"/>
      <c r="I20" s="23">
        <f t="shared" ref="I20:I35" si="1">I19+G20-D20</f>
        <v>701.76</v>
      </c>
      <c r="J20" s="24"/>
      <c r="O20">
        <v>114</v>
      </c>
      <c r="P20">
        <v>38.65</v>
      </c>
    </row>
    <row r="21" spans="1:16">
      <c r="A21" s="2">
        <v>39862</v>
      </c>
      <c r="B21" s="14" t="s">
        <v>30</v>
      </c>
      <c r="C21" s="1" t="s">
        <v>31</v>
      </c>
      <c r="D21" s="17">
        <v>50</v>
      </c>
      <c r="E21" s="18"/>
      <c r="F21" s="4" t="s">
        <v>33</v>
      </c>
      <c r="G21" s="17"/>
      <c r="H21" s="18"/>
      <c r="I21" s="23">
        <f t="shared" si="1"/>
        <v>651.76</v>
      </c>
      <c r="J21" s="24"/>
      <c r="L21" s="7" t="s">
        <v>12</v>
      </c>
      <c r="M21">
        <f>P22</f>
        <v>589.72</v>
      </c>
      <c r="O21">
        <v>115</v>
      </c>
      <c r="P21">
        <v>450</v>
      </c>
    </row>
    <row r="22" spans="1:16">
      <c r="A22" s="2">
        <v>39869</v>
      </c>
      <c r="B22" s="14">
        <v>115</v>
      </c>
      <c r="C22" s="1" t="s">
        <v>23</v>
      </c>
      <c r="D22" s="17">
        <v>450</v>
      </c>
      <c r="E22" s="18"/>
      <c r="F22" s="4" t="s">
        <v>45</v>
      </c>
      <c r="G22" s="17"/>
      <c r="H22" s="18"/>
      <c r="I22" s="21">
        <f t="shared" si="1"/>
        <v>201.76</v>
      </c>
      <c r="J22" s="22"/>
      <c r="P22">
        <f>SUM(P18:P21)</f>
        <v>589.72</v>
      </c>
    </row>
    <row r="23" spans="1:16">
      <c r="A23" s="2">
        <v>39874</v>
      </c>
      <c r="B23" s="14">
        <v>116</v>
      </c>
      <c r="C23" s="1" t="s">
        <v>27</v>
      </c>
      <c r="D23" s="17">
        <v>56.98</v>
      </c>
      <c r="E23" s="18"/>
      <c r="F23" s="4" t="s">
        <v>45</v>
      </c>
      <c r="G23" s="17"/>
      <c r="H23" s="18"/>
      <c r="I23" s="23">
        <f t="shared" si="1"/>
        <v>144.78</v>
      </c>
      <c r="J23" s="24"/>
      <c r="L23" s="8" t="s">
        <v>25</v>
      </c>
      <c r="M23" s="6">
        <f>M19-M21</f>
        <v>201.76</v>
      </c>
    </row>
    <row r="24" spans="1:16">
      <c r="A24" s="2">
        <v>39875</v>
      </c>
      <c r="B24" s="14">
        <v>117</v>
      </c>
      <c r="C24" s="1" t="s">
        <v>36</v>
      </c>
      <c r="D24" s="17">
        <v>29.95</v>
      </c>
      <c r="E24" s="18"/>
      <c r="F24" s="4"/>
      <c r="G24" s="17"/>
      <c r="H24" s="18"/>
      <c r="I24" s="23">
        <f t="shared" si="1"/>
        <v>114.83</v>
      </c>
      <c r="J24" s="24"/>
    </row>
    <row r="25" spans="1:16">
      <c r="A25" s="2">
        <v>39876</v>
      </c>
      <c r="B25" s="14"/>
      <c r="C25" s="1" t="s">
        <v>37</v>
      </c>
      <c r="D25" s="17"/>
      <c r="E25" s="18"/>
      <c r="F25" s="4" t="s">
        <v>45</v>
      </c>
      <c r="G25" s="17">
        <v>4000</v>
      </c>
      <c r="H25" s="18"/>
      <c r="I25" s="23">
        <f t="shared" si="1"/>
        <v>4114.83</v>
      </c>
      <c r="J25" s="24"/>
    </row>
    <row r="26" spans="1:16">
      <c r="A26" s="2">
        <v>39876</v>
      </c>
      <c r="B26" s="14" t="s">
        <v>30</v>
      </c>
      <c r="C26" s="1" t="s">
        <v>38</v>
      </c>
      <c r="D26" s="17"/>
      <c r="E26" s="18"/>
      <c r="F26" s="4" t="s">
        <v>45</v>
      </c>
      <c r="G26" s="17">
        <v>2500</v>
      </c>
      <c r="H26" s="18"/>
      <c r="I26" s="23">
        <f t="shared" si="1"/>
        <v>6614.83</v>
      </c>
      <c r="J26" s="24"/>
      <c r="L26" s="16" t="s">
        <v>44</v>
      </c>
    </row>
    <row r="27" spans="1:16">
      <c r="A27" s="2">
        <v>39877</v>
      </c>
      <c r="B27" s="14">
        <v>118</v>
      </c>
      <c r="C27" s="1" t="s">
        <v>39</v>
      </c>
      <c r="D27" s="17">
        <v>5780</v>
      </c>
      <c r="E27" s="18"/>
      <c r="F27" s="4" t="s">
        <v>45</v>
      </c>
      <c r="G27" s="17"/>
      <c r="H27" s="18"/>
      <c r="I27" s="23">
        <f t="shared" si="1"/>
        <v>834.82999999999993</v>
      </c>
      <c r="J27" s="24"/>
      <c r="L27" s="7" t="s">
        <v>9</v>
      </c>
      <c r="M27">
        <v>237.63</v>
      </c>
      <c r="O27" t="s">
        <v>13</v>
      </c>
    </row>
    <row r="28" spans="1:16">
      <c r="A28" s="2">
        <v>39879</v>
      </c>
      <c r="B28" s="14">
        <v>119</v>
      </c>
      <c r="C28" s="1" t="s">
        <v>15</v>
      </c>
      <c r="D28" s="17">
        <v>36.81</v>
      </c>
      <c r="E28" s="18"/>
      <c r="F28" s="4" t="s">
        <v>51</v>
      </c>
      <c r="G28" s="17"/>
      <c r="H28" s="18"/>
      <c r="I28" s="23">
        <f t="shared" si="1"/>
        <v>798.02</v>
      </c>
      <c r="J28" s="24"/>
      <c r="L28" s="7" t="s">
        <v>10</v>
      </c>
      <c r="M28">
        <v>0</v>
      </c>
      <c r="O28">
        <v>117</v>
      </c>
      <c r="P28">
        <v>29.95</v>
      </c>
    </row>
    <row r="29" spans="1:16" ht="15.75" thickBot="1">
      <c r="A29" s="2">
        <v>39882</v>
      </c>
      <c r="B29" s="14">
        <v>120</v>
      </c>
      <c r="C29" s="1" t="s">
        <v>40</v>
      </c>
      <c r="D29" s="17">
        <v>9.75</v>
      </c>
      <c r="E29" s="18"/>
      <c r="F29" s="4" t="s">
        <v>45</v>
      </c>
      <c r="G29" s="17"/>
      <c r="H29" s="18"/>
      <c r="I29" s="23">
        <f t="shared" si="1"/>
        <v>788.27</v>
      </c>
      <c r="J29" s="24"/>
      <c r="L29" s="7" t="s">
        <v>11</v>
      </c>
      <c r="M29" s="3">
        <f>SUM(M27:M28)</f>
        <v>237.63</v>
      </c>
      <c r="O29">
        <v>119</v>
      </c>
      <c r="P29">
        <v>36.81</v>
      </c>
    </row>
    <row r="30" spans="1:16" ht="15.75" thickTop="1">
      <c r="A30" s="2">
        <v>39886</v>
      </c>
      <c r="B30" s="14">
        <v>121</v>
      </c>
      <c r="C30" s="1" t="s">
        <v>41</v>
      </c>
      <c r="D30" s="17">
        <v>75</v>
      </c>
      <c r="E30" s="18"/>
      <c r="F30" s="4" t="s">
        <v>51</v>
      </c>
      <c r="G30" s="17"/>
      <c r="H30" s="18"/>
      <c r="I30" s="23">
        <f t="shared" si="1"/>
        <v>713.27</v>
      </c>
      <c r="J30" s="24"/>
      <c r="O30">
        <v>121</v>
      </c>
      <c r="P30">
        <v>75</v>
      </c>
    </row>
    <row r="31" spans="1:16">
      <c r="A31" s="2">
        <v>39890</v>
      </c>
      <c r="B31" s="14">
        <v>122</v>
      </c>
      <c r="C31" s="1" t="s">
        <v>42</v>
      </c>
      <c r="D31" s="17">
        <v>62.4</v>
      </c>
      <c r="E31" s="18"/>
      <c r="F31" s="4" t="s">
        <v>45</v>
      </c>
      <c r="G31" s="17"/>
      <c r="H31" s="18"/>
      <c r="I31" s="23">
        <f t="shared" si="1"/>
        <v>650.87</v>
      </c>
      <c r="J31" s="24"/>
      <c r="L31" s="7" t="s">
        <v>12</v>
      </c>
      <c r="M31">
        <f>P32</f>
        <v>173.51</v>
      </c>
      <c r="O31">
        <v>123</v>
      </c>
      <c r="P31">
        <v>31.75</v>
      </c>
    </row>
    <row r="32" spans="1:16">
      <c r="A32" s="2">
        <v>39894</v>
      </c>
      <c r="B32" s="14" t="s">
        <v>30</v>
      </c>
      <c r="C32" s="1" t="s">
        <v>43</v>
      </c>
      <c r="D32" s="17">
        <v>100</v>
      </c>
      <c r="E32" s="18"/>
      <c r="F32" s="4" t="s">
        <v>45</v>
      </c>
      <c r="G32" s="17"/>
      <c r="H32" s="18"/>
      <c r="I32" s="23">
        <f t="shared" si="1"/>
        <v>550.87</v>
      </c>
      <c r="J32" s="24"/>
      <c r="P32">
        <f>SUM(P28:P31)</f>
        <v>173.51</v>
      </c>
    </row>
    <row r="33" spans="1:16">
      <c r="A33" s="2">
        <v>39903</v>
      </c>
      <c r="B33" s="14">
        <v>123</v>
      </c>
      <c r="C33" s="1" t="s">
        <v>18</v>
      </c>
      <c r="D33" s="17">
        <v>31.75</v>
      </c>
      <c r="E33" s="18"/>
      <c r="F33" s="4" t="s">
        <v>51</v>
      </c>
      <c r="G33" s="17"/>
      <c r="H33" s="18"/>
      <c r="I33" s="23">
        <f t="shared" si="1"/>
        <v>519.12</v>
      </c>
      <c r="J33" s="24"/>
      <c r="L33" s="8" t="s">
        <v>25</v>
      </c>
      <c r="M33" s="6">
        <f>M29-M31</f>
        <v>64.12</v>
      </c>
    </row>
    <row r="34" spans="1:16">
      <c r="A34" s="2">
        <v>39903</v>
      </c>
      <c r="B34" s="14">
        <v>124</v>
      </c>
      <c r="C34" s="1" t="s">
        <v>23</v>
      </c>
      <c r="D34" s="17">
        <v>450</v>
      </c>
      <c r="E34" s="18"/>
      <c r="F34" s="4" t="s">
        <v>45</v>
      </c>
      <c r="G34" s="17"/>
      <c r="H34" s="18"/>
      <c r="I34" s="23">
        <f t="shared" si="1"/>
        <v>69.12</v>
      </c>
      <c r="J34" s="24"/>
      <c r="M34" s="12"/>
    </row>
    <row r="35" spans="1:16">
      <c r="A35" s="2">
        <v>39903</v>
      </c>
      <c r="B35" s="14"/>
      <c r="C35" s="1" t="s">
        <v>24</v>
      </c>
      <c r="D35" s="17">
        <v>5</v>
      </c>
      <c r="E35" s="18"/>
      <c r="F35" s="4" t="s">
        <v>45</v>
      </c>
      <c r="G35" s="17"/>
      <c r="H35" s="18"/>
      <c r="I35" s="21">
        <f t="shared" si="1"/>
        <v>64.12</v>
      </c>
      <c r="J35" s="22"/>
      <c r="L35" s="16" t="s">
        <v>50</v>
      </c>
    </row>
    <row r="36" spans="1:16">
      <c r="A36" s="2">
        <v>39913</v>
      </c>
      <c r="B36" s="14">
        <v>125</v>
      </c>
      <c r="C36" s="1" t="s">
        <v>15</v>
      </c>
      <c r="D36" s="17">
        <v>29.4</v>
      </c>
      <c r="E36" s="18"/>
      <c r="F36" s="4" t="s">
        <v>51</v>
      </c>
      <c r="G36" s="17"/>
      <c r="H36" s="18"/>
      <c r="I36" s="23">
        <f t="shared" ref="I36:I50" si="2">I35+G36-D36</f>
        <v>34.720000000000006</v>
      </c>
      <c r="J36" s="24"/>
      <c r="L36" s="7" t="s">
        <v>9</v>
      </c>
      <c r="M36">
        <v>192.74</v>
      </c>
      <c r="O36" t="s">
        <v>13</v>
      </c>
    </row>
    <row r="37" spans="1:16">
      <c r="A37" s="2">
        <v>39915</v>
      </c>
      <c r="B37" s="14">
        <v>126</v>
      </c>
      <c r="C37" s="1" t="s">
        <v>46</v>
      </c>
      <c r="D37" s="17">
        <v>16.829999999999998</v>
      </c>
      <c r="E37" s="18"/>
      <c r="F37" s="4" t="s">
        <v>51</v>
      </c>
      <c r="G37" s="17"/>
      <c r="H37" s="18"/>
      <c r="I37" s="23">
        <f t="shared" si="2"/>
        <v>17.890000000000008</v>
      </c>
      <c r="J37" s="24"/>
      <c r="L37" s="7" t="s">
        <v>10</v>
      </c>
      <c r="M37">
        <v>662.8</v>
      </c>
      <c r="O37">
        <v>117</v>
      </c>
      <c r="P37">
        <v>29.95</v>
      </c>
    </row>
    <row r="38" spans="1:16" ht="15.75" thickBot="1">
      <c r="A38" s="2">
        <v>39916</v>
      </c>
      <c r="B38" s="14"/>
      <c r="C38" s="1" t="s">
        <v>8</v>
      </c>
      <c r="D38" s="17"/>
      <c r="E38" s="18"/>
      <c r="F38" s="4" t="s">
        <v>51</v>
      </c>
      <c r="G38" s="17">
        <f>85.25+684.55</f>
        <v>769.8</v>
      </c>
      <c r="H38" s="18"/>
      <c r="I38" s="23">
        <f t="shared" si="2"/>
        <v>787.68999999999994</v>
      </c>
      <c r="J38" s="24"/>
      <c r="L38" s="7" t="s">
        <v>11</v>
      </c>
      <c r="M38" s="3">
        <f>SUM(M36:M37)</f>
        <v>855.54</v>
      </c>
      <c r="O38">
        <v>127</v>
      </c>
      <c r="P38">
        <v>169.99</v>
      </c>
    </row>
    <row r="39" spans="1:16" ht="15.75" thickTop="1">
      <c r="A39" s="2">
        <v>39920</v>
      </c>
      <c r="B39" s="14">
        <v>127</v>
      </c>
      <c r="C39" s="1" t="s">
        <v>47</v>
      </c>
      <c r="D39" s="17">
        <v>169.99</v>
      </c>
      <c r="E39" s="18"/>
      <c r="F39" s="4"/>
      <c r="G39" s="17"/>
      <c r="H39" s="18"/>
      <c r="I39" s="23">
        <f t="shared" si="2"/>
        <v>617.69999999999993</v>
      </c>
      <c r="J39" s="24"/>
      <c r="O39">
        <v>129</v>
      </c>
      <c r="P39">
        <v>87.42</v>
      </c>
    </row>
    <row r="40" spans="1:16">
      <c r="A40" s="2">
        <v>39921</v>
      </c>
      <c r="B40" s="14">
        <v>128</v>
      </c>
      <c r="C40" s="1" t="s">
        <v>18</v>
      </c>
      <c r="D40" s="17">
        <v>40.67</v>
      </c>
      <c r="E40" s="18"/>
      <c r="F40" s="4" t="s">
        <v>51</v>
      </c>
      <c r="G40" s="17"/>
      <c r="H40" s="18"/>
      <c r="I40" s="23">
        <f t="shared" si="2"/>
        <v>577.03</v>
      </c>
      <c r="J40" s="24"/>
      <c r="L40" s="7" t="s">
        <v>12</v>
      </c>
      <c r="M40">
        <f>P41</f>
        <v>287.36</v>
      </c>
    </row>
    <row r="41" spans="1:16">
      <c r="A41" s="2">
        <v>39928</v>
      </c>
      <c r="B41" s="14"/>
      <c r="C41" s="1" t="s">
        <v>52</v>
      </c>
      <c r="D41" s="17">
        <v>85.25</v>
      </c>
      <c r="E41" s="18"/>
      <c r="F41" s="4" t="s">
        <v>51</v>
      </c>
      <c r="G41" s="17"/>
      <c r="H41" s="18"/>
      <c r="I41" s="23">
        <f t="shared" si="2"/>
        <v>491.78</v>
      </c>
      <c r="J41" s="24"/>
      <c r="P41">
        <f>SUM(P37:P40)</f>
        <v>287.36</v>
      </c>
    </row>
    <row r="42" spans="1:16">
      <c r="A42" s="2">
        <v>39928</v>
      </c>
      <c r="B42" s="14">
        <v>129</v>
      </c>
      <c r="C42" s="1" t="s">
        <v>48</v>
      </c>
      <c r="D42" s="17">
        <v>87.42</v>
      </c>
      <c r="E42" s="18"/>
      <c r="F42" s="4"/>
      <c r="G42" s="17"/>
      <c r="H42" s="18"/>
      <c r="I42" s="23">
        <f t="shared" si="2"/>
        <v>404.35999999999996</v>
      </c>
      <c r="J42" s="24"/>
      <c r="L42" s="8" t="s">
        <v>25</v>
      </c>
      <c r="M42" s="6">
        <f>M38-M40</f>
        <v>568.17999999999995</v>
      </c>
    </row>
    <row r="43" spans="1:16">
      <c r="A43" s="2">
        <v>39929</v>
      </c>
      <c r="B43" s="14">
        <v>130</v>
      </c>
      <c r="C43" s="1" t="s">
        <v>49</v>
      </c>
      <c r="D43" s="17">
        <v>33.979999999999997</v>
      </c>
      <c r="E43" s="18"/>
      <c r="F43" s="4" t="s">
        <v>51</v>
      </c>
      <c r="G43" s="17"/>
      <c r="H43" s="18"/>
      <c r="I43" s="23">
        <f t="shared" si="2"/>
        <v>370.37999999999994</v>
      </c>
      <c r="J43" s="24"/>
    </row>
    <row r="44" spans="1:16">
      <c r="A44" s="2">
        <v>39933</v>
      </c>
      <c r="B44" s="14"/>
      <c r="C44" s="1" t="s">
        <v>8</v>
      </c>
      <c r="D44" s="17"/>
      <c r="E44" s="18"/>
      <c r="F44" s="4"/>
      <c r="G44" s="17">
        <f>692.8-30</f>
        <v>662.8</v>
      </c>
      <c r="H44" s="18"/>
      <c r="I44" s="23">
        <f t="shared" si="2"/>
        <v>1033.1799999999998</v>
      </c>
      <c r="J44" s="24"/>
    </row>
    <row r="45" spans="1:16">
      <c r="A45" s="2">
        <v>39933</v>
      </c>
      <c r="B45" s="14">
        <v>131</v>
      </c>
      <c r="C45" s="1" t="s">
        <v>23</v>
      </c>
      <c r="D45" s="17">
        <v>450</v>
      </c>
      <c r="E45" s="18"/>
      <c r="F45" s="4" t="s">
        <v>51</v>
      </c>
      <c r="G45" s="17"/>
      <c r="H45" s="18"/>
      <c r="I45" s="23">
        <f t="shared" si="2"/>
        <v>583.17999999999984</v>
      </c>
      <c r="J45" s="24"/>
    </row>
    <row r="46" spans="1:16">
      <c r="A46" s="2">
        <v>39933</v>
      </c>
      <c r="B46" s="14"/>
      <c r="C46" s="1" t="s">
        <v>24</v>
      </c>
      <c r="D46" s="17">
        <v>15</v>
      </c>
      <c r="E46" s="18"/>
      <c r="F46" s="4"/>
      <c r="G46" s="17"/>
      <c r="H46" s="18"/>
      <c r="I46" s="21">
        <f t="shared" si="2"/>
        <v>568.17999999999984</v>
      </c>
      <c r="J46" s="22"/>
    </row>
    <row r="47" spans="1:16">
      <c r="A47" s="2"/>
      <c r="B47" s="14"/>
      <c r="C47" s="1"/>
      <c r="D47" s="17"/>
      <c r="E47" s="18"/>
      <c r="F47" s="4"/>
      <c r="G47" s="17"/>
      <c r="H47" s="18"/>
      <c r="I47" s="23">
        <f t="shared" si="2"/>
        <v>568.17999999999984</v>
      </c>
      <c r="J47" s="24"/>
    </row>
    <row r="48" spans="1:16">
      <c r="A48" s="1"/>
      <c r="B48" s="14"/>
      <c r="C48" s="1"/>
      <c r="D48" s="17"/>
      <c r="E48" s="18"/>
      <c r="F48" s="4"/>
      <c r="G48" s="17"/>
      <c r="H48" s="18"/>
      <c r="I48" s="23">
        <f t="shared" si="2"/>
        <v>568.17999999999984</v>
      </c>
      <c r="J48" s="24"/>
    </row>
    <row r="49" spans="1:10">
      <c r="A49" s="1"/>
      <c r="B49" s="14"/>
      <c r="C49" s="1"/>
      <c r="D49" s="17"/>
      <c r="E49" s="18"/>
      <c r="F49" s="4"/>
      <c r="G49" s="17"/>
      <c r="H49" s="18"/>
      <c r="I49" s="23">
        <f t="shared" si="2"/>
        <v>568.17999999999984</v>
      </c>
      <c r="J49" s="24"/>
    </row>
    <row r="50" spans="1:10">
      <c r="A50" s="1"/>
      <c r="B50" s="14"/>
      <c r="C50" s="1"/>
      <c r="D50" s="17"/>
      <c r="E50" s="18"/>
      <c r="F50" s="4"/>
      <c r="G50" s="17"/>
      <c r="H50" s="18"/>
      <c r="I50" s="23">
        <f t="shared" si="2"/>
        <v>568.17999999999984</v>
      </c>
      <c r="J50" s="24"/>
    </row>
  </sheetData>
  <autoFilter ref="A1:J50">
    <filterColumn colId="0"/>
    <filterColumn colId="3" showButton="0"/>
    <filterColumn colId="6" showButton="0"/>
    <filterColumn colId="8" showButton="0"/>
  </autoFilter>
  <mergeCells count="150">
    <mergeCell ref="D49:E49"/>
    <mergeCell ref="G49:H49"/>
    <mergeCell ref="I49:J49"/>
    <mergeCell ref="D50:E50"/>
    <mergeCell ref="G50:H50"/>
    <mergeCell ref="I50:J50"/>
    <mergeCell ref="D47:E47"/>
    <mergeCell ref="G47:H47"/>
    <mergeCell ref="I47:J47"/>
    <mergeCell ref="D48:E48"/>
    <mergeCell ref="G48:H48"/>
    <mergeCell ref="I48:J48"/>
    <mergeCell ref="D45:E45"/>
    <mergeCell ref="G45:H45"/>
    <mergeCell ref="I45:J45"/>
    <mergeCell ref="D46:E46"/>
    <mergeCell ref="G46:H46"/>
    <mergeCell ref="I46:J46"/>
    <mergeCell ref="D43:E43"/>
    <mergeCell ref="G43:H43"/>
    <mergeCell ref="I43:J43"/>
    <mergeCell ref="D44:E44"/>
    <mergeCell ref="G44:H44"/>
    <mergeCell ref="I44:J44"/>
    <mergeCell ref="D41:E41"/>
    <mergeCell ref="G41:H41"/>
    <mergeCell ref="I41:J41"/>
    <mergeCell ref="D42:E42"/>
    <mergeCell ref="G42:H42"/>
    <mergeCell ref="I42:J42"/>
    <mergeCell ref="D39:E39"/>
    <mergeCell ref="G39:H39"/>
    <mergeCell ref="I39:J39"/>
    <mergeCell ref="D40:E40"/>
    <mergeCell ref="G40:H40"/>
    <mergeCell ref="I40:J40"/>
    <mergeCell ref="D37:E37"/>
    <mergeCell ref="G37:H37"/>
    <mergeCell ref="I37:J37"/>
    <mergeCell ref="D38:E38"/>
    <mergeCell ref="G38:H38"/>
    <mergeCell ref="I38:J38"/>
    <mergeCell ref="D35:E35"/>
    <mergeCell ref="G35:H35"/>
    <mergeCell ref="I35:J35"/>
    <mergeCell ref="D36:E36"/>
    <mergeCell ref="G36:H36"/>
    <mergeCell ref="I36:J36"/>
    <mergeCell ref="D33:E33"/>
    <mergeCell ref="G33:H33"/>
    <mergeCell ref="I33:J33"/>
    <mergeCell ref="D34:E34"/>
    <mergeCell ref="G34:H34"/>
    <mergeCell ref="I34:J34"/>
    <mergeCell ref="D31:E31"/>
    <mergeCell ref="G31:H31"/>
    <mergeCell ref="I31:J31"/>
    <mergeCell ref="D32:E32"/>
    <mergeCell ref="G32:H32"/>
    <mergeCell ref="I32:J32"/>
    <mergeCell ref="D29:E29"/>
    <mergeCell ref="G29:H29"/>
    <mergeCell ref="I29:J29"/>
    <mergeCell ref="D30:E30"/>
    <mergeCell ref="G30:H30"/>
    <mergeCell ref="I30:J30"/>
    <mergeCell ref="D27:E27"/>
    <mergeCell ref="G27:H27"/>
    <mergeCell ref="I27:J27"/>
    <mergeCell ref="D28:E28"/>
    <mergeCell ref="G28:H28"/>
    <mergeCell ref="I28:J28"/>
    <mergeCell ref="D25:E25"/>
    <mergeCell ref="G25:H25"/>
    <mergeCell ref="I25:J25"/>
    <mergeCell ref="D26:E26"/>
    <mergeCell ref="G26:H26"/>
    <mergeCell ref="I26:J26"/>
    <mergeCell ref="D23:E23"/>
    <mergeCell ref="G23:H23"/>
    <mergeCell ref="I23:J23"/>
    <mergeCell ref="D24:E24"/>
    <mergeCell ref="G24:H24"/>
    <mergeCell ref="I24:J24"/>
    <mergeCell ref="I20:J20"/>
    <mergeCell ref="D21:E21"/>
    <mergeCell ref="G21:H21"/>
    <mergeCell ref="I21:J21"/>
    <mergeCell ref="D22:E22"/>
    <mergeCell ref="G22:H22"/>
    <mergeCell ref="I22:J22"/>
    <mergeCell ref="G15:H15"/>
    <mergeCell ref="G16:H16"/>
    <mergeCell ref="G17:H17"/>
    <mergeCell ref="G18:H18"/>
    <mergeCell ref="G19:H19"/>
    <mergeCell ref="D20:E20"/>
    <mergeCell ref="G20:H20"/>
    <mergeCell ref="I15:J15"/>
    <mergeCell ref="I16:J16"/>
    <mergeCell ref="I17:J17"/>
    <mergeCell ref="I18:J18"/>
    <mergeCell ref="I19:J19"/>
    <mergeCell ref="D15:E15"/>
    <mergeCell ref="D16:E16"/>
    <mergeCell ref="D17:E17"/>
    <mergeCell ref="D18:E18"/>
    <mergeCell ref="D19:E19"/>
    <mergeCell ref="G12:H12"/>
    <mergeCell ref="G13:H13"/>
    <mergeCell ref="G14:H14"/>
    <mergeCell ref="G3:H3"/>
    <mergeCell ref="G4:H4"/>
    <mergeCell ref="G5:H5"/>
    <mergeCell ref="G6:H6"/>
    <mergeCell ref="G7:H7"/>
    <mergeCell ref="G8:H8"/>
    <mergeCell ref="D2:E2"/>
    <mergeCell ref="D3:E3"/>
    <mergeCell ref="D4:E4"/>
    <mergeCell ref="D5:E5"/>
    <mergeCell ref="D6:E6"/>
    <mergeCell ref="D7:E7"/>
    <mergeCell ref="G9:H9"/>
    <mergeCell ref="G10:H10"/>
    <mergeCell ref="G11:H11"/>
    <mergeCell ref="D14:E14"/>
    <mergeCell ref="I1:J1"/>
    <mergeCell ref="I2:J2"/>
    <mergeCell ref="I13:J13"/>
    <mergeCell ref="I14:J14"/>
    <mergeCell ref="I3:J3"/>
    <mergeCell ref="I4:J4"/>
    <mergeCell ref="I5:J5"/>
    <mergeCell ref="I6:J6"/>
    <mergeCell ref="I7:J7"/>
    <mergeCell ref="I8:J8"/>
    <mergeCell ref="I9:J9"/>
    <mergeCell ref="I10:J10"/>
    <mergeCell ref="I11:J11"/>
    <mergeCell ref="I12:J12"/>
    <mergeCell ref="D8:E8"/>
    <mergeCell ref="D9:E9"/>
    <mergeCell ref="D10:E10"/>
    <mergeCell ref="D11:E11"/>
    <mergeCell ref="D12:E12"/>
    <mergeCell ref="D13:E13"/>
    <mergeCell ref="D1:E1"/>
    <mergeCell ref="G1:H1"/>
    <mergeCell ref="G2:H2"/>
  </mergeCells>
  <pageMargins left="0.7" right="0.7" top="0.75" bottom="0.5600000000000000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Plateau Valley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wnichols</dc:creator>
  <cp:lastModifiedBy>wnichols</cp:lastModifiedBy>
  <cp:lastPrinted>2009-10-13T20:20:01Z</cp:lastPrinted>
  <dcterms:created xsi:type="dcterms:W3CDTF">2009-04-28T14:36:45Z</dcterms:created>
  <dcterms:modified xsi:type="dcterms:W3CDTF">2009-10-13T20:21:31Z</dcterms:modified>
</cp:coreProperties>
</file>